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5\"/>
    </mc:Choice>
  </mc:AlternateContent>
  <bookViews>
    <workbookView xWindow="408" yWindow="96" windowWidth="8412" windowHeight="4968"/>
  </bookViews>
  <sheets>
    <sheet name="Model" sheetId="1" r:id="rId1"/>
    <sheet name="Model_STS" sheetId="11" state="veryHidden" r:id="rId2"/>
    <sheet name="STS_1" sheetId="12" r:id="rId3"/>
    <sheet name="STS_2" sheetId="13" r:id="rId4"/>
  </sheets>
  <definedNames>
    <definedName name="Capacity">Model!$I$13:$I$15</definedName>
    <definedName name="ChartData" localSheetId="2">STS_1!$K$5:$K$10</definedName>
    <definedName name="ChartData" localSheetId="3">STS_2!$K$5:$K$10</definedName>
    <definedName name="Demand">Model!$C$18:$F$18</definedName>
    <definedName name="InputValues" localSheetId="2">STS_1!$A$5:$A$10</definedName>
    <definedName name="InputValues" localSheetId="3">STS_2!$A$5:$A$10</definedName>
    <definedName name="OutputAddresses" localSheetId="2">STS_1!$B$4</definedName>
    <definedName name="OutputAddresses" localSheetId="3">STS_2!$B$4</definedName>
    <definedName name="OutputValues" localSheetId="2">STS_1!$B$5:$B$10</definedName>
    <definedName name="OutputValues" localSheetId="3">STS_2!$B$5:$B$10</definedName>
    <definedName name="Shipping_plan">Model!$C$13:$F$15</definedName>
    <definedName name="solver_adj" localSheetId="0" hidden="1">Model!$C$13:$F$15</definedName>
    <definedName name="solver_cvg" localSheetId="0" hidden="1">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Model!$C$16:$F$16</definedName>
    <definedName name="solver_lhs2" localSheetId="0" hidden="1">Model!$G$13:$G$15</definedName>
    <definedName name="solver_lhs3" localSheetId="0" hidden="1">Model!$C$16:$F$16</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Model!$B$21</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l3" localSheetId="0" hidden="1">3</definedName>
    <definedName name="solver_reo" localSheetId="0" hidden="1">2</definedName>
    <definedName name="solver_rep" localSheetId="0" hidden="1">2</definedName>
    <definedName name="solver_rhs1" localSheetId="0" hidden="1">Demand</definedName>
    <definedName name="solver_rhs2" localSheetId="0" hidden="1">Capacity</definedName>
    <definedName name="solver_rhs3" localSheetId="0" hidden="1">Model!$C$18:$F$18</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mp" localSheetId="0" hidden="1">Model!$C$18:$F$18</definedName>
    <definedName name="solver_tol" localSheetId="0" hidden="1">0.05</definedName>
    <definedName name="solver_typ" localSheetId="0" hidden="1">2</definedName>
    <definedName name="solver_val" localSheetId="0" hidden="1">0</definedName>
    <definedName name="solver_ver" localSheetId="0" hidden="1">2</definedName>
    <definedName name="Total_cost">Model!$B$21</definedName>
    <definedName name="Total_received">Model!$C$16:$F$16</definedName>
    <definedName name="Total_shipped">Model!$G$13:$G$15</definedName>
  </definedNames>
  <calcPr calcId="152511" iterate="1" iterateDelta="1.0000000000000001E-5"/>
</workbook>
</file>

<file path=xl/calcChain.xml><?xml version="1.0" encoding="utf-8"?>
<calcChain xmlns="http://schemas.openxmlformats.org/spreadsheetml/2006/main">
  <c r="C10" i="13" l="1"/>
  <c r="C9" i="13"/>
  <c r="C8" i="13"/>
  <c r="C7" i="13"/>
  <c r="C6" i="13"/>
  <c r="K1" i="13"/>
  <c r="K7" i="13"/>
  <c r="J4" i="13"/>
  <c r="K10" i="13" s="1"/>
  <c r="C6" i="12"/>
  <c r="C7" i="12"/>
  <c r="C8" i="12"/>
  <c r="C9" i="12"/>
  <c r="C10" i="12"/>
  <c r="K1" i="12"/>
  <c r="J4" i="12"/>
  <c r="K10" i="12" s="1"/>
  <c r="G13" i="1"/>
  <c r="G14" i="1"/>
  <c r="G15" i="1"/>
  <c r="C16" i="1"/>
  <c r="D16" i="1"/>
  <c r="E16" i="1"/>
  <c r="F16" i="1"/>
  <c r="B21" i="1"/>
  <c r="K5" i="13" l="1"/>
  <c r="K9" i="13"/>
  <c r="K8" i="13"/>
  <c r="K6" i="13"/>
  <c r="K5" i="12"/>
  <c r="K7" i="12"/>
  <c r="K9" i="12"/>
  <c r="K6" i="12"/>
  <c r="K8" i="12"/>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List>
</comments>
</file>

<file path=xl/comments2.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<sst xmlns="http://schemas.openxmlformats.org/spreadsheetml/2006/main" count="62" uniqueCount="39">
  <si>
    <t>Unit shipping costs</t>
  </si>
  <si>
    <t>To</t>
  </si>
  <si>
    <t>Plant 1</t>
  </si>
  <si>
    <t>From</t>
  </si>
  <si>
    <t>Plant 2</t>
  </si>
  <si>
    <t>Plant 3</t>
  </si>
  <si>
    <t>Total cost</t>
  </si>
  <si>
    <t>Total shipped</t>
  </si>
  <si>
    <t>&lt;=</t>
  </si>
  <si>
    <t>Total received</t>
  </si>
  <si>
    <t>&gt;=</t>
  </si>
  <si>
    <t>Capacity</t>
  </si>
  <si>
    <t>Demand</t>
  </si>
  <si>
    <t>Range names used:</t>
  </si>
  <si>
    <t>=Model!$I$13:$I$15</t>
  </si>
  <si>
    <t>=Model!$C$18:$F$18</t>
  </si>
  <si>
    <t>Shipping_plan</t>
  </si>
  <si>
    <t>=Model!$C$13:$F$15</t>
  </si>
  <si>
    <t>Total_cost</t>
  </si>
  <si>
    <t>Total_received</t>
  </si>
  <si>
    <t>=Model!$C$16:$F$16</t>
  </si>
  <si>
    <t>Total_shipped</t>
  </si>
  <si>
    <t>=Model!$G$13:$G$15</t>
  </si>
  <si>
    <t>Objective to minimize</t>
  </si>
  <si>
    <t>Shipping plan, and constraints on supply and demand</t>
  </si>
  <si>
    <t>=Model!$B$21</t>
  </si>
  <si>
    <t>Grand Prix transportation model</t>
  </si>
  <si>
    <t>Region 1</t>
  </si>
  <si>
    <t>Region 2</t>
  </si>
  <si>
    <t>Region 3</t>
  </si>
  <si>
    <t>Region 4</t>
  </si>
  <si>
    <t>Decrease</t>
  </si>
  <si>
    <t>$B$21</t>
  </si>
  <si>
    <t>$I$15</t>
  </si>
  <si>
    <t>Oneway analysis for Solver model in Model worksheet</t>
  </si>
  <si>
    <t>Plant 1 capacity (cell $I$13) values along side, output cell(s) along top</t>
  </si>
  <si>
    <t>Data for chart</t>
  </si>
  <si>
    <t>Plant 3 capacity</t>
  </si>
  <si>
    <t>Plant 3 capacity (cell $I$15) values along side, output cell(s) along top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</si>
</sst>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_);\(&quot;$&quot;#,##0\)"/>
  </numFmts>
  <fonts count="5" x14ac:knownFonts="1">
    <font>
      <sz val="11"/>
      <name val="Calibri"/>
      <family val="2"/>
    </font>
    <font>
      <sz val="8"/>
      <color indexed="81"/>
      <name val="Tahoma"/>
      <family val="2"/>
    </font>
    <font>
      <b/>
      <sz val="11"/>
      <name val="Calibri"/>
      <family val="2"/>
    </font>
    <font>
      <sz val="11"/>
      <name val="Calibri"/>
      <family val="2"/>
    </font>
    <font>
      <sz val="11"/>
      <color rgb="FFFFFFFF"/>
      <name val="Calibri"/>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6">
    <xf numFmtId="0" fontId="0" fillId="0" borderId="0" xfId="0"/>
    <xf numFmtId="0" fontId="2" fillId="0" borderId="0" xfId="0" applyFont="1" applyFill="1"/>
    <xf numFmtId="0" fontId="3" fillId="0" borderId="0" xfId="0" applyFont="1" applyFill="1"/>
    <xf numFmtId="0" fontId="3" fillId="0" borderId="0" xfId="0" applyNumberFormat="1" applyFont="1" applyFill="1"/>
    <xf numFmtId="0" fontId="2" fillId="0" borderId="0" xfId="0" applyNumberFormat="1" applyFont="1" applyFill="1"/>
    <xf numFmtId="0" fontId="3" fillId="0" borderId="0" xfId="0" applyFont="1" applyFill="1" applyAlignment="1">
      <alignment horizontal="left"/>
    </xf>
    <xf numFmtId="0" fontId="3" fillId="0" borderId="0" xfId="0" applyFont="1" applyFill="1" applyAlignment="1">
      <alignment horizontal="centerContinuous"/>
    </xf>
    <xf numFmtId="0" fontId="3" fillId="0" borderId="0" xfId="0" applyFont="1" applyFill="1" applyAlignment="1">
      <alignment horizontal="right"/>
    </xf>
    <xf numFmtId="5" fontId="3" fillId="2" borderId="0" xfId="0" applyNumberFormat="1" applyFont="1" applyFill="1" applyBorder="1"/>
    <xf numFmtId="0" fontId="3" fillId="0" borderId="0" xfId="0" quotePrefix="1" applyFont="1" applyFill="1" applyAlignment="1">
      <alignment horizontal="left"/>
    </xf>
    <xf numFmtId="0" fontId="3" fillId="3" borderId="0" xfId="0" applyFont="1" applyFill="1" applyBorder="1"/>
    <xf numFmtId="0" fontId="3" fillId="0" borderId="0" xfId="0" quotePrefix="1" applyFont="1" applyFill="1" applyAlignment="1">
      <alignment horizontal="center"/>
    </xf>
    <xf numFmtId="0" fontId="3" fillId="2" borderId="0" xfId="0" applyFont="1" applyFill="1" applyBorder="1"/>
    <xf numFmtId="0" fontId="3" fillId="0" borderId="0" xfId="0" quotePrefix="1" applyFont="1" applyFill="1" applyAlignment="1">
      <alignment horizontal="right"/>
    </xf>
    <xf numFmtId="9" fontId="3" fillId="0" borderId="0" xfId="0" applyNumberFormat="1" applyFont="1" applyFill="1"/>
    <xf numFmtId="5" fontId="3" fillId="4" borderId="0" xfId="0" applyNumberFormat="1" applyFont="1" applyFill="1" applyBorder="1"/>
    <xf numFmtId="49" fontId="0" fillId="0" borderId="0" xfId="0" applyNumberFormat="1"/>
    <xf numFmtId="0" fontId="2" fillId="0" borderId="0" xfId="0" applyFont="1"/>
    <xf numFmtId="0"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4" fillId="0" borderId="0" xfId="0" applyFont="1"/>
    <xf numFmtId="5" fontId="0" fillId="0" borderId="1" xfId="0" applyNumberFormat="1" applyBorder="1"/>
    <xf numFmtId="5" fontId="0" fillId="0" borderId="2" xfId="0" applyNumberFormat="1" applyBorder="1"/>
    <xf numFmtId="5" fontId="0" fillId="0" borderId="3" xfId="0" applyNumberFormat="1" applyBorder="1"/>
    <xf numFmtId="5" fontId="0" fillId="0" borderId="0" xfId="0" applyNumberFormat="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Total_cost to Plant 1 capacity</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STS_1!$A$5:$A$10</c:f>
              <c:numCache>
                <c:formatCode>General</c:formatCode>
                <c:ptCount val="6"/>
                <c:pt idx="0">
                  <c:v>450</c:v>
                </c:pt>
                <c:pt idx="1">
                  <c:v>500</c:v>
                </c:pt>
                <c:pt idx="2">
                  <c:v>550</c:v>
                </c:pt>
                <c:pt idx="3">
                  <c:v>600</c:v>
                </c:pt>
                <c:pt idx="4">
                  <c:v>650</c:v>
                </c:pt>
                <c:pt idx="5">
                  <c:v>700</c:v>
                </c:pt>
              </c:numCache>
            </c:numRef>
          </c:cat>
          <c:val>
            <c:numRef>
              <c:f>STS_1!$K$5:$K$10</c:f>
              <c:numCache>
                <c:formatCode>General</c:formatCode>
                <c:ptCount val="6"/>
                <c:pt idx="0">
                  <c:v>176050</c:v>
                </c:pt>
                <c:pt idx="1">
                  <c:v>170100</c:v>
                </c:pt>
                <c:pt idx="2">
                  <c:v>164150</c:v>
                </c:pt>
                <c:pt idx="3">
                  <c:v>161800</c:v>
                </c:pt>
                <c:pt idx="4">
                  <c:v>159450</c:v>
                </c:pt>
                <c:pt idx="5">
                  <c:v>157100</c:v>
                </c:pt>
              </c:numCache>
            </c:numRef>
          </c:val>
          <c:smooth val="0"/>
        </c:ser>
        <c:dLbls>
          <c:showLegendKey val="0"/>
          <c:showVal val="0"/>
          <c:showCatName val="0"/>
          <c:showSerName val="0"/>
          <c:showPercent val="0"/>
          <c:showBubbleSize val="0"/>
        </c:dLbls>
        <c:marker val="1"/>
        <c:smooth val="0"/>
        <c:axId val="723188864"/>
        <c:axId val="723191216"/>
      </c:lineChart>
      <c:catAx>
        <c:axId val="723188864"/>
        <c:scaling>
          <c:orientation val="minMax"/>
        </c:scaling>
        <c:delete val="0"/>
        <c:axPos val="b"/>
        <c:title>
          <c:tx>
            <c:rich>
              <a:bodyPr/>
              <a:lstStyle/>
              <a:p>
                <a:pPr>
                  <a:defRPr/>
                </a:pPr>
                <a:r>
                  <a:rPr lang="en-US"/>
                  <a:t>Plant 1 capacity ($I$13)</a:t>
                </a:r>
              </a:p>
            </c:rich>
          </c:tx>
          <c:layout/>
          <c:overlay val="0"/>
        </c:title>
        <c:numFmt formatCode="General" sourceLinked="1"/>
        <c:majorTickMark val="out"/>
        <c:minorTickMark val="none"/>
        <c:tickLblPos val="nextTo"/>
        <c:crossAx val="723191216"/>
        <c:crosses val="autoZero"/>
        <c:auto val="1"/>
        <c:lblAlgn val="ctr"/>
        <c:lblOffset val="100"/>
        <c:noMultiLvlLbl val="0"/>
      </c:catAx>
      <c:valAx>
        <c:axId val="723191216"/>
        <c:scaling>
          <c:orientation val="minMax"/>
        </c:scaling>
        <c:delete val="0"/>
        <c:axPos val="l"/>
        <c:majorGridlines/>
        <c:numFmt formatCode="General" sourceLinked="1"/>
        <c:majorTickMark val="out"/>
        <c:minorTickMark val="none"/>
        <c:tickLblPos val="nextTo"/>
        <c:crossAx val="723188864"/>
        <c:crosses val="autoZero"/>
        <c:crossBetween val="between"/>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STS_2!$K$1</c:f>
          <c:strCache>
            <c:ptCount val="1"/>
            <c:pt idx="0">
              <c:v>Sensitivity of Total_cost to Plant 3 capacity</c:v>
            </c:pt>
          </c:strCache>
        </c:strRef>
      </c:tx>
      <c:layout/>
      <c:overlay val="0"/>
      <c:txPr>
        <a:bodyPr/>
        <a:lstStyle/>
        <a:p>
          <a:pPr>
            <a:defRPr sz="1400"/>
          </a:pPr>
          <a:endParaRPr lang="en-US"/>
        </a:p>
      </c:txPr>
    </c:title>
    <c:autoTitleDeleted val="0"/>
    <c:plotArea>
      <c:layout/>
      <c:lineChart>
        <c:grouping val="standard"/>
        <c:varyColors val="0"/>
        <c:ser>
          <c:idx val="0"/>
          <c:order val="0"/>
          <c:cat>
            <c:numRef>
              <c:f>STS_2!$A$5:$A$10</c:f>
              <c:numCache>
                <c:formatCode>General</c:formatCode>
                <c:ptCount val="6"/>
                <c:pt idx="0">
                  <c:v>500</c:v>
                </c:pt>
                <c:pt idx="1">
                  <c:v>550</c:v>
                </c:pt>
                <c:pt idx="2">
                  <c:v>600</c:v>
                </c:pt>
                <c:pt idx="3">
                  <c:v>650</c:v>
                </c:pt>
                <c:pt idx="4">
                  <c:v>700</c:v>
                </c:pt>
                <c:pt idx="5">
                  <c:v>750</c:v>
                </c:pt>
              </c:numCache>
            </c:numRef>
          </c:cat>
          <c:val>
            <c:numRef>
              <c:f>STS_2!$K$5:$K$10</c:f>
              <c:numCache>
                <c:formatCode>General</c:formatCode>
                <c:ptCount val="6"/>
                <c:pt idx="0">
                  <c:v>176050</c:v>
                </c:pt>
                <c:pt idx="1">
                  <c:v>172450</c:v>
                </c:pt>
                <c:pt idx="2">
                  <c:v>168850</c:v>
                </c:pt>
                <c:pt idx="3">
                  <c:v>168850</c:v>
                </c:pt>
                <c:pt idx="4">
                  <c:v>168850</c:v>
                </c:pt>
                <c:pt idx="5">
                  <c:v>168850</c:v>
                </c:pt>
              </c:numCache>
            </c:numRef>
          </c:val>
          <c:smooth val="0"/>
        </c:ser>
        <c:dLbls>
          <c:showLegendKey val="0"/>
          <c:showVal val="0"/>
          <c:showCatName val="0"/>
          <c:showSerName val="0"/>
          <c:showPercent val="0"/>
          <c:showBubbleSize val="0"/>
        </c:dLbls>
        <c:marker val="1"/>
        <c:smooth val="0"/>
        <c:axId val="723189648"/>
        <c:axId val="723194352"/>
      </c:lineChart>
      <c:catAx>
        <c:axId val="723189648"/>
        <c:scaling>
          <c:orientation val="minMax"/>
        </c:scaling>
        <c:delete val="0"/>
        <c:axPos val="b"/>
        <c:title>
          <c:tx>
            <c:rich>
              <a:bodyPr/>
              <a:lstStyle/>
              <a:p>
                <a:pPr>
                  <a:defRPr/>
                </a:pPr>
                <a:r>
                  <a:rPr lang="en-US"/>
                  <a:t>Plant 3 capacity ($I$15)</a:t>
                </a:r>
              </a:p>
            </c:rich>
          </c:tx>
          <c:layout/>
          <c:overlay val="0"/>
        </c:title>
        <c:numFmt formatCode="General" sourceLinked="1"/>
        <c:majorTickMark val="out"/>
        <c:minorTickMark val="none"/>
        <c:tickLblPos val="nextTo"/>
        <c:crossAx val="723194352"/>
        <c:crosses val="autoZero"/>
        <c:auto val="1"/>
        <c:lblAlgn val="ctr"/>
        <c:lblOffset val="100"/>
        <c:noMultiLvlLbl val="0"/>
      </c:catAx>
      <c:valAx>
        <c:axId val="723194352"/>
        <c:scaling>
          <c:orientation val="minMax"/>
        </c:scaling>
        <c:delete val="0"/>
        <c:axPos val="l"/>
        <c:majorGridlines/>
        <c:numFmt formatCode="General" sourceLinked="1"/>
        <c:majorTickMark val="out"/>
        <c:minorTickMark val="none"/>
        <c:tickLblPos val="nextTo"/>
        <c:crossAx val="723189648"/>
        <c:crosses val="autoZero"/>
        <c:crossBetween val="between"/>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0</xdr:colOff>
      <xdr:row>11</xdr:row>
      <xdr:rowOff>0</xdr:rowOff>
    </xdr:from>
    <xdr:to>
      <xdr:col>18</xdr:col>
      <xdr:colOff>0</xdr:colOff>
      <xdr:row>26</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4</xdr:row>
      <xdr:rowOff>104775</xdr:rowOff>
    </xdr:to>
    <xdr:sp macro="" textlink="">
      <xdr:nvSpPr>
        <xdr:cNvPr id="3" name="TextBox 2"/>
        <xdr:cNvSpPr txBox="1"/>
      </xdr:nvSpPr>
      <xdr:spPr>
        <a:xfrm>
          <a:off x="7315200" y="571500"/>
          <a:ext cx="243840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twoCellAnchor>
    <xdr:from>
      <xdr:col>1</xdr:col>
      <xdr:colOff>1</xdr:colOff>
      <xdr:row>12</xdr:row>
      <xdr:rowOff>0</xdr:rowOff>
    </xdr:from>
    <xdr:to>
      <xdr:col>7</xdr:col>
      <xdr:colOff>243841</xdr:colOff>
      <xdr:row>20</xdr:row>
      <xdr:rowOff>68580</xdr:rowOff>
    </xdr:to>
    <xdr:sp macro="" textlink="">
      <xdr:nvSpPr>
        <xdr:cNvPr id="4" name="TextBox 3"/>
        <xdr:cNvSpPr txBox="1"/>
      </xdr:nvSpPr>
      <xdr:spPr>
        <a:xfrm>
          <a:off x="609601" y="2674620"/>
          <a:ext cx="3931920" cy="153162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decreases in this</a:t>
          </a:r>
          <a:r>
            <a:rPr lang="en-US" sz="1100" baseline="0"/>
            <a:t> sheet and in the next sheet</a:t>
          </a:r>
          <a:r>
            <a:rPr lang="en-US" sz="1100"/>
            <a:t> indicate how much the extra capacity (in 50 unit increments) at either plant 1 or plant 3 would be worth. The reason the extra capacity is worth something is that it provides more flexibility to take advantage of relatively cheap routes. On the other hand, extra capacity at plant 2 is certainly not worth anything. This is because there is currently unused capacity at plant 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11</xdr:row>
      <xdr:rowOff>0</xdr:rowOff>
    </xdr:from>
    <xdr:to>
      <xdr:col>18</xdr:col>
      <xdr:colOff>0</xdr:colOff>
      <xdr:row>26</xdr:row>
      <xdr:rowOff>0</xdr:rowOff>
    </xdr:to>
    <xdr:graphicFrame macro="">
      <xdr:nvGraphicFramePr>
        <xdr:cNvPr id="2" name="STS_2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4</xdr:row>
      <xdr:rowOff>104775</xdr:rowOff>
    </xdr:to>
    <xdr:sp macro="" textlink="">
      <xdr:nvSpPr>
        <xdr:cNvPr id="3" name="TextBox 2"/>
        <xdr:cNvSpPr txBox="1"/>
      </xdr:nvSpPr>
      <xdr:spPr>
        <a:xfrm>
          <a:off x="7315200" y="571500"/>
          <a:ext cx="243840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21"/>
  <sheetViews>
    <sheetView tabSelected="1" workbookViewId="0"/>
  </sheetViews>
  <sheetFormatPr defaultColWidth="9.109375" defaultRowHeight="14.4" x14ac:dyDescent="0.3"/>
  <cols>
    <col min="1" max="1" width="12.5546875" style="2" customWidth="1"/>
    <col min="2" max="2" width="14.44140625" style="2" customWidth="1"/>
    <col min="3" max="6" width="9.109375" style="2"/>
    <col min="7" max="7" width="12.5546875" style="2" customWidth="1"/>
    <col min="8" max="8" width="10.5546875" style="2" customWidth="1"/>
    <col min="9" max="9" width="12.6640625" style="2" customWidth="1"/>
    <col min="10" max="10" width="9.109375" style="2"/>
    <col min="11" max="11" width="15.44140625" style="2" customWidth="1"/>
    <col min="12" max="16384" width="9.109375" style="2"/>
  </cols>
  <sheetData>
    <row r="1" spans="1:12" x14ac:dyDescent="0.3">
      <c r="A1" s="1" t="s">
        <v>26</v>
      </c>
      <c r="J1" s="3"/>
      <c r="K1" s="4" t="s">
        <v>13</v>
      </c>
    </row>
    <row r="2" spans="1:12" x14ac:dyDescent="0.3">
      <c r="J2" s="3"/>
      <c r="K2" s="3" t="s">
        <v>11</v>
      </c>
      <c r="L2" s="3" t="s">
        <v>14</v>
      </c>
    </row>
    <row r="3" spans="1:12" x14ac:dyDescent="0.3">
      <c r="A3" s="1" t="s">
        <v>0</v>
      </c>
      <c r="I3" s="1"/>
      <c r="J3" s="3"/>
      <c r="K3" s="3" t="s">
        <v>12</v>
      </c>
      <c r="L3" s="3" t="s">
        <v>15</v>
      </c>
    </row>
    <row r="4" spans="1:12" x14ac:dyDescent="0.3">
      <c r="C4" s="5" t="s">
        <v>1</v>
      </c>
      <c r="D4" s="6"/>
      <c r="E4" s="6"/>
      <c r="F4" s="6"/>
      <c r="I4" s="3"/>
      <c r="J4" s="3"/>
      <c r="K4" s="3" t="s">
        <v>16</v>
      </c>
      <c r="L4" s="3" t="s">
        <v>17</v>
      </c>
    </row>
    <row r="5" spans="1:12" x14ac:dyDescent="0.3">
      <c r="C5" s="7" t="s">
        <v>27</v>
      </c>
      <c r="D5" s="7" t="s">
        <v>28</v>
      </c>
      <c r="E5" s="7" t="s">
        <v>29</v>
      </c>
      <c r="F5" s="7" t="s">
        <v>30</v>
      </c>
      <c r="I5" s="3"/>
      <c r="J5" s="3"/>
      <c r="K5" s="3" t="s">
        <v>18</v>
      </c>
      <c r="L5" s="3" t="s">
        <v>25</v>
      </c>
    </row>
    <row r="6" spans="1:12" x14ac:dyDescent="0.3">
      <c r="A6" s="2" t="s">
        <v>3</v>
      </c>
      <c r="B6" s="2" t="s">
        <v>2</v>
      </c>
      <c r="C6" s="8">
        <v>131</v>
      </c>
      <c r="D6" s="8">
        <v>218</v>
      </c>
      <c r="E6" s="8">
        <v>266</v>
      </c>
      <c r="F6" s="8">
        <v>120</v>
      </c>
      <c r="I6" s="3"/>
      <c r="J6" s="3"/>
      <c r="K6" s="3" t="s">
        <v>19</v>
      </c>
      <c r="L6" s="3" t="s">
        <v>20</v>
      </c>
    </row>
    <row r="7" spans="1:12" x14ac:dyDescent="0.3">
      <c r="B7" s="2" t="s">
        <v>4</v>
      </c>
      <c r="C7" s="8">
        <v>250</v>
      </c>
      <c r="D7" s="8">
        <v>116</v>
      </c>
      <c r="E7" s="8">
        <v>263</v>
      </c>
      <c r="F7" s="8">
        <v>278</v>
      </c>
      <c r="I7" s="3"/>
      <c r="J7" s="3"/>
      <c r="K7" s="3" t="s">
        <v>21</v>
      </c>
      <c r="L7" s="3" t="s">
        <v>22</v>
      </c>
    </row>
    <row r="8" spans="1:12" x14ac:dyDescent="0.3">
      <c r="B8" s="2" t="s">
        <v>5</v>
      </c>
      <c r="C8" s="8">
        <v>178</v>
      </c>
      <c r="D8" s="8">
        <v>132</v>
      </c>
      <c r="E8" s="8">
        <v>122</v>
      </c>
      <c r="F8" s="8">
        <v>180</v>
      </c>
      <c r="I8" s="3"/>
      <c r="J8" s="3"/>
    </row>
    <row r="9" spans="1:12" x14ac:dyDescent="0.3">
      <c r="I9" s="3"/>
      <c r="J9" s="3"/>
      <c r="K9" s="1"/>
    </row>
    <row r="10" spans="1:12" x14ac:dyDescent="0.3">
      <c r="A10" s="1" t="s">
        <v>24</v>
      </c>
      <c r="I10" s="3"/>
      <c r="J10" s="3"/>
      <c r="K10" s="5"/>
      <c r="L10" s="9"/>
    </row>
    <row r="11" spans="1:12" x14ac:dyDescent="0.3">
      <c r="C11" s="5" t="s">
        <v>1</v>
      </c>
      <c r="D11" s="6"/>
      <c r="E11" s="6"/>
      <c r="F11" s="6"/>
      <c r="K11" s="5"/>
      <c r="L11" s="9"/>
    </row>
    <row r="12" spans="1:12" x14ac:dyDescent="0.3">
      <c r="C12" s="7" t="s">
        <v>27</v>
      </c>
      <c r="D12" s="7" t="s">
        <v>28</v>
      </c>
      <c r="E12" s="7" t="s">
        <v>29</v>
      </c>
      <c r="F12" s="7" t="s">
        <v>30</v>
      </c>
      <c r="G12" s="7" t="s">
        <v>7</v>
      </c>
      <c r="H12" s="7"/>
      <c r="I12" s="7" t="s">
        <v>11</v>
      </c>
      <c r="K12" s="5"/>
      <c r="L12" s="9"/>
    </row>
    <row r="13" spans="1:12" x14ac:dyDescent="0.3">
      <c r="A13" s="2" t="s">
        <v>3</v>
      </c>
      <c r="B13" s="2" t="s">
        <v>2</v>
      </c>
      <c r="C13" s="10">
        <v>150</v>
      </c>
      <c r="D13" s="10">
        <v>0</v>
      </c>
      <c r="E13" s="10">
        <v>0</v>
      </c>
      <c r="F13" s="10">
        <v>300</v>
      </c>
      <c r="G13" s="2">
        <f>SUM(C13:F13)</f>
        <v>450</v>
      </c>
      <c r="H13" s="11" t="s">
        <v>8</v>
      </c>
      <c r="I13" s="12">
        <v>450</v>
      </c>
      <c r="K13" s="5"/>
      <c r="L13" s="9"/>
    </row>
    <row r="14" spans="1:12" x14ac:dyDescent="0.3">
      <c r="B14" s="2" t="s">
        <v>4</v>
      </c>
      <c r="C14" s="10">
        <v>100</v>
      </c>
      <c r="D14" s="10">
        <v>200</v>
      </c>
      <c r="E14" s="10">
        <v>0</v>
      </c>
      <c r="F14" s="10">
        <v>0</v>
      </c>
      <c r="G14" s="2">
        <f>SUM(C14:F14)</f>
        <v>300</v>
      </c>
      <c r="H14" s="11" t="s">
        <v>8</v>
      </c>
      <c r="I14" s="12">
        <v>600</v>
      </c>
      <c r="K14" s="5"/>
      <c r="L14" s="9"/>
    </row>
    <row r="15" spans="1:12" x14ac:dyDescent="0.3">
      <c r="B15" s="2" t="s">
        <v>5</v>
      </c>
      <c r="C15" s="10">
        <v>200</v>
      </c>
      <c r="D15" s="10">
        <v>0</v>
      </c>
      <c r="E15" s="10">
        <v>300</v>
      </c>
      <c r="F15" s="10">
        <v>0</v>
      </c>
      <c r="G15" s="2">
        <f>SUM(C15:F15)</f>
        <v>500</v>
      </c>
      <c r="H15" s="11" t="s">
        <v>8</v>
      </c>
      <c r="I15" s="12">
        <v>500</v>
      </c>
      <c r="K15" s="5"/>
      <c r="L15" s="9"/>
    </row>
    <row r="16" spans="1:12" x14ac:dyDescent="0.3">
      <c r="B16" s="2" t="s">
        <v>9</v>
      </c>
      <c r="C16" s="2">
        <f>SUM(C13:C15)</f>
        <v>450</v>
      </c>
      <c r="D16" s="2">
        <f>SUM(D13:D15)</f>
        <v>200</v>
      </c>
      <c r="E16" s="2">
        <f>SUM(E13:E15)</f>
        <v>300</v>
      </c>
      <c r="F16" s="2">
        <f>SUM(F13:F15)</f>
        <v>300</v>
      </c>
      <c r="K16" s="5"/>
      <c r="L16" s="9"/>
    </row>
    <row r="17" spans="1:12" x14ac:dyDescent="0.3">
      <c r="C17" s="13" t="s">
        <v>10</v>
      </c>
      <c r="D17" s="13" t="s">
        <v>10</v>
      </c>
      <c r="E17" s="13" t="s">
        <v>10</v>
      </c>
      <c r="F17" s="13" t="s">
        <v>10</v>
      </c>
      <c r="K17" s="5"/>
      <c r="L17" s="9"/>
    </row>
    <row r="18" spans="1:12" x14ac:dyDescent="0.3">
      <c r="B18" s="2" t="s">
        <v>12</v>
      </c>
      <c r="C18" s="12">
        <v>450</v>
      </c>
      <c r="D18" s="12">
        <v>200</v>
      </c>
      <c r="E18" s="12">
        <v>300</v>
      </c>
      <c r="F18" s="12">
        <v>300</v>
      </c>
      <c r="K18" s="14"/>
    </row>
    <row r="20" spans="1:12" x14ac:dyDescent="0.3">
      <c r="A20" s="1" t="s">
        <v>23</v>
      </c>
    </row>
    <row r="21" spans="1:12" x14ac:dyDescent="0.3">
      <c r="A21" s="5" t="s">
        <v>6</v>
      </c>
      <c r="B21" s="15">
        <f>SUMPRODUCT(C6:F8,Shipping_plan)</f>
        <v>176050</v>
      </c>
    </row>
  </sheetData>
  <phoneticPr fontId="0" type="noConversion"/>
  <printOptions horizontalCentered="1" verticalCentered="1" headings="1" gridLines="1" gridLinesSet="0"/>
  <pageMargins left="0.75" right="0.75" top="1" bottom="1" header="0.5" footer="0.5"/>
  <pageSetup scale="58"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15"/>
  <sheetViews>
    <sheetView workbookViewId="0"/>
  </sheetViews>
  <sheetFormatPr defaultRowHeight="14.4" x14ac:dyDescent="0.3"/>
  <sheetData>
    <row r="1" spans="1:2" x14ac:dyDescent="0.3">
      <c r="A1">
        <v>1</v>
      </c>
    </row>
    <row r="2" spans="1:2" x14ac:dyDescent="0.3">
      <c r="A2" t="s">
        <v>33</v>
      </c>
    </row>
    <row r="3" spans="1:2" x14ac:dyDescent="0.3">
      <c r="A3">
        <v>1</v>
      </c>
    </row>
    <row r="4" spans="1:2" x14ac:dyDescent="0.3">
      <c r="A4">
        <v>500</v>
      </c>
    </row>
    <row r="5" spans="1:2" x14ac:dyDescent="0.3">
      <c r="A5">
        <v>750</v>
      </c>
    </row>
    <row r="6" spans="1:2" x14ac:dyDescent="0.3">
      <c r="A6">
        <v>50</v>
      </c>
    </row>
    <row r="8" spans="1:2" x14ac:dyDescent="0.3">
      <c r="A8" s="16"/>
      <c r="B8" s="16"/>
    </row>
    <row r="9" spans="1:2" x14ac:dyDescent="0.3">
      <c r="A9" t="s">
        <v>32</v>
      </c>
    </row>
    <row r="10" spans="1:2" x14ac:dyDescent="0.3">
      <c r="A10" t="s">
        <v>37</v>
      </c>
    </row>
    <row r="15" spans="1:2" x14ac:dyDescent="0.3">
      <c r="B15" s="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K10"/>
  <sheetViews>
    <sheetView workbookViewId="0"/>
  </sheetViews>
  <sheetFormatPr defaultRowHeight="14.4" x14ac:dyDescent="0.3"/>
  <cols>
    <col min="2" max="2" width="9.33203125" bestFit="1" customWidth="1"/>
  </cols>
  <sheetData>
    <row r="1" spans="1:11" x14ac:dyDescent="0.3">
      <c r="A1" s="17" t="s">
        <v>34</v>
      </c>
      <c r="K1" s="21" t="str">
        <f>CONCATENATE("Sensitivity of ",$K$4," to ","Plant 1 capacity")</f>
        <v>Sensitivity of Total_cost to Plant 1 capacity</v>
      </c>
    </row>
    <row r="3" spans="1:11" x14ac:dyDescent="0.3">
      <c r="A3" t="s">
        <v>35</v>
      </c>
      <c r="K3" t="s">
        <v>36</v>
      </c>
    </row>
    <row r="4" spans="1:11" ht="52.2" x14ac:dyDescent="0.3">
      <c r="B4" s="19" t="s">
        <v>18</v>
      </c>
      <c r="C4" s="19" t="s">
        <v>31</v>
      </c>
      <c r="J4" s="21">
        <f>MATCH($K$4,OutputAddresses,0)</f>
        <v>1</v>
      </c>
      <c r="K4" s="20" t="s">
        <v>18</v>
      </c>
    </row>
    <row r="5" spans="1:11" x14ac:dyDescent="0.3">
      <c r="A5" s="18">
        <v>450</v>
      </c>
      <c r="B5" s="22">
        <v>176050</v>
      </c>
      <c r="K5">
        <f>INDEX(OutputValues,1,$J$4)</f>
        <v>176050</v>
      </c>
    </row>
    <row r="6" spans="1:11" x14ac:dyDescent="0.3">
      <c r="A6" s="18">
        <v>500</v>
      </c>
      <c r="B6" s="23">
        <v>170100</v>
      </c>
      <c r="C6" s="25">
        <f t="shared" ref="C6:C10" si="0">B5-B6</f>
        <v>5950</v>
      </c>
      <c r="K6">
        <f>INDEX(OutputValues,2,$J$4)</f>
        <v>170100</v>
      </c>
    </row>
    <row r="7" spans="1:11" x14ac:dyDescent="0.3">
      <c r="A7" s="18">
        <v>550</v>
      </c>
      <c r="B7" s="23">
        <v>164150</v>
      </c>
      <c r="C7" s="25">
        <f t="shared" si="0"/>
        <v>5950</v>
      </c>
      <c r="K7">
        <f>INDEX(OutputValues,3,$J$4)</f>
        <v>164150</v>
      </c>
    </row>
    <row r="8" spans="1:11" x14ac:dyDescent="0.3">
      <c r="A8" s="18">
        <v>600</v>
      </c>
      <c r="B8" s="23">
        <v>161800</v>
      </c>
      <c r="C8" s="25">
        <f t="shared" si="0"/>
        <v>2350</v>
      </c>
      <c r="K8">
        <f>INDEX(OutputValues,4,$J$4)</f>
        <v>161800</v>
      </c>
    </row>
    <row r="9" spans="1:11" x14ac:dyDescent="0.3">
      <c r="A9" s="18">
        <v>650</v>
      </c>
      <c r="B9" s="23">
        <v>159450</v>
      </c>
      <c r="C9" s="25">
        <f t="shared" si="0"/>
        <v>2350</v>
      </c>
      <c r="K9">
        <f>INDEX(OutputValues,5,$J$4)</f>
        <v>159450</v>
      </c>
    </row>
    <row r="10" spans="1:11" x14ac:dyDescent="0.3">
      <c r="A10" s="18">
        <v>700</v>
      </c>
      <c r="B10" s="24">
        <v>157100</v>
      </c>
      <c r="C10" s="25">
        <f t="shared" si="0"/>
        <v>2350</v>
      </c>
      <c r="K10">
        <f>INDEX(OutputValues,6,$J$4)</f>
        <v>157100</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K10"/>
  <sheetViews>
    <sheetView workbookViewId="0"/>
  </sheetViews>
  <sheetFormatPr defaultRowHeight="14.4" x14ac:dyDescent="0.3"/>
  <cols>
    <col min="2" max="2" width="9.33203125" bestFit="1" customWidth="1"/>
  </cols>
  <sheetData>
    <row r="1" spans="1:11" x14ac:dyDescent="0.3">
      <c r="A1" s="17" t="s">
        <v>34</v>
      </c>
      <c r="K1" s="21" t="str">
        <f>CONCATENATE("Sensitivity of ",$K$4," to ","Plant 3 capacity")</f>
        <v>Sensitivity of Total_cost to Plant 3 capacity</v>
      </c>
    </row>
    <row r="3" spans="1:11" x14ac:dyDescent="0.3">
      <c r="A3" t="s">
        <v>38</v>
      </c>
      <c r="K3" t="s">
        <v>36</v>
      </c>
    </row>
    <row r="4" spans="1:11" ht="52.2" x14ac:dyDescent="0.3">
      <c r="B4" s="19" t="s">
        <v>18</v>
      </c>
      <c r="C4" s="19" t="s">
        <v>31</v>
      </c>
      <c r="J4" s="21">
        <f>MATCH($K$4,OutputAddresses,0)</f>
        <v>1</v>
      </c>
      <c r="K4" s="20" t="s">
        <v>18</v>
      </c>
    </row>
    <row r="5" spans="1:11" x14ac:dyDescent="0.3">
      <c r="A5" s="18">
        <v>500</v>
      </c>
      <c r="B5" s="22">
        <v>176050</v>
      </c>
      <c r="K5">
        <f>INDEX(OutputValues,1,$J$4)</f>
        <v>176050</v>
      </c>
    </row>
    <row r="6" spans="1:11" x14ac:dyDescent="0.3">
      <c r="A6" s="18">
        <v>550</v>
      </c>
      <c r="B6" s="23">
        <v>172450</v>
      </c>
      <c r="C6" s="25">
        <f t="shared" ref="C6:C10" si="0">B5-B6</f>
        <v>3600</v>
      </c>
      <c r="K6">
        <f>INDEX(OutputValues,2,$J$4)</f>
        <v>172450</v>
      </c>
    </row>
    <row r="7" spans="1:11" x14ac:dyDescent="0.3">
      <c r="A7" s="18">
        <v>600</v>
      </c>
      <c r="B7" s="23">
        <v>168850</v>
      </c>
      <c r="C7" s="25">
        <f t="shared" si="0"/>
        <v>3600</v>
      </c>
      <c r="K7">
        <f>INDEX(OutputValues,3,$J$4)</f>
        <v>168850</v>
      </c>
    </row>
    <row r="8" spans="1:11" x14ac:dyDescent="0.3">
      <c r="A8" s="18">
        <v>650</v>
      </c>
      <c r="B8" s="23">
        <v>168850</v>
      </c>
      <c r="C8" s="25">
        <f t="shared" si="0"/>
        <v>0</v>
      </c>
      <c r="K8">
        <f>INDEX(OutputValues,4,$J$4)</f>
        <v>168850</v>
      </c>
    </row>
    <row r="9" spans="1:11" x14ac:dyDescent="0.3">
      <c r="A9" s="18">
        <v>700</v>
      </c>
      <c r="B9" s="23">
        <v>168850</v>
      </c>
      <c r="C9" s="25">
        <f t="shared" si="0"/>
        <v>0</v>
      </c>
      <c r="K9">
        <f>INDEX(OutputValues,5,$J$4)</f>
        <v>168850</v>
      </c>
    </row>
    <row r="10" spans="1:11" x14ac:dyDescent="0.3">
      <c r="A10" s="18">
        <v>750</v>
      </c>
      <c r="B10" s="24">
        <v>168850</v>
      </c>
      <c r="C10" s="25">
        <f t="shared" si="0"/>
        <v>0</v>
      </c>
      <c r="K10">
        <f>INDEX(OutputValues,6,$J$4)</f>
        <v>168850</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14</vt:i4>
      </vt:variant>
    </vt:vector>
  </HeadingPairs>
  <TitlesOfParts>
    <vt:vector size="17" baseType="lpstr">
      <vt:lpstr>Model</vt:lpstr>
      <vt:lpstr>STS_1</vt:lpstr>
      <vt:lpstr>STS_2</vt:lpstr>
      <vt:lpstr>Capacity</vt:lpstr>
      <vt:lpstr>STS_1!ChartData</vt:lpstr>
      <vt:lpstr>STS_2!ChartData</vt:lpstr>
      <vt:lpstr>Demand</vt:lpstr>
      <vt:lpstr>STS_1!InputValues</vt:lpstr>
      <vt:lpstr>STS_2!InputValues</vt:lpstr>
      <vt:lpstr>STS_1!OutputAddresses</vt:lpstr>
      <vt:lpstr>STS_2!OutputAddresses</vt:lpstr>
      <vt:lpstr>STS_1!OutputValues</vt:lpstr>
      <vt:lpstr>STS_2!OutputValues</vt:lpstr>
      <vt:lpstr>Shipping_plan</vt:lpstr>
      <vt:lpstr>Total_cost</vt:lpstr>
      <vt:lpstr>Total_received</vt:lpstr>
      <vt:lpstr>Total_shipped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2003-02-16T22:23:39Z</cp:lastPrinted>
  <dcterms:created xsi:type="dcterms:W3CDTF">1997-08-23T19:52:10Z</dcterms:created>
  <dcterms:modified xsi:type="dcterms:W3CDTF">2014-03-10T13:17:58Z</dcterms:modified>
</cp:coreProperties>
</file>